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activeTab="0"/>
  </bookViews>
  <sheets>
    <sheet name="CV" sheetId="1" r:id="rId1"/>
  </sheets>
  <definedNames/>
  <calcPr fullCalcOnLoad="1"/>
</workbook>
</file>

<file path=xl/sharedStrings.xml><?xml version="1.0" encoding="utf-8"?>
<sst xmlns="http://schemas.openxmlformats.org/spreadsheetml/2006/main" count="18" uniqueCount="10">
  <si>
    <t>Cv</t>
  </si>
  <si>
    <t>Calculation</t>
  </si>
  <si>
    <t>Gas</t>
  </si>
  <si>
    <t>Liquid</t>
  </si>
  <si>
    <t xml:space="preserve">P1 (bar) = </t>
  </si>
  <si>
    <t xml:space="preserve">P2 (bar) = </t>
  </si>
  <si>
    <t xml:space="preserve">Q (l/min) = </t>
  </si>
  <si>
    <t xml:space="preserve">Sg = </t>
  </si>
  <si>
    <t xml:space="preserve">Cv = </t>
  </si>
  <si>
    <t>Flow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</si>
</sst>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2"/>
      <color indexed="18"/>
      <name val="Times New Roman"/>
      <family val="0"/>
    </font>
    <font>
      <b/>
      <sz val="14"/>
      <color indexed="1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180" fontId="4" fillId="0" borderId="14" xfId="0" applyNumberFormat="1" applyFont="1" applyFill="1" applyBorder="1" applyAlignment="1">
      <alignment/>
    </xf>
    <xf numFmtId="180" fontId="4" fillId="0" borderId="1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6" sqref="D6"/>
    </sheetView>
  </sheetViews>
  <sheetFormatPr defaultColWidth="11.421875" defaultRowHeight="12.75"/>
  <cols>
    <col min="1" max="1" width="14.140625" style="9" customWidth="1"/>
    <col min="2" max="2" width="12.7109375" style="9" customWidth="1"/>
    <col min="3" max="4" width="11.421875" style="9" customWidth="1"/>
    <col min="5" max="5" width="14.7109375" style="9" customWidth="1"/>
    <col min="6" max="16384" width="11.421875" style="9" customWidth="1"/>
  </cols>
  <sheetData>
    <row r="1" spans="1:5" ht="40.5" customHeight="1" thickBot="1">
      <c r="A1" s="17"/>
      <c r="B1" s="18" t="s">
        <v>0</v>
      </c>
      <c r="C1" s="19" t="s">
        <v>1</v>
      </c>
      <c r="D1" s="17"/>
      <c r="E1" s="17"/>
    </row>
    <row r="2" spans="1:7" ht="15.75" customHeight="1" thickBot="1">
      <c r="A2" s="17"/>
      <c r="B2" s="14"/>
      <c r="C2" s="10" t="s">
        <v>2</v>
      </c>
      <c r="D2" s="11" t="s">
        <v>3</v>
      </c>
      <c r="E2" s="17"/>
      <c r="F2" s="7">
        <f>(2*C5/28.3)/((C3*14.5)+14.7)*SQRT(C6)</f>
        <v>0.00017868869302622704</v>
      </c>
      <c r="G2" s="7">
        <f>C5/28.3*SQRT(C6/(((C3-C4)*14.5)*(C4*14.5+14.7)))</f>
        <v>0.0002045534827039646</v>
      </c>
    </row>
    <row r="3" spans="1:5" ht="15.75" customHeight="1">
      <c r="A3" s="17"/>
      <c r="B3" s="4" t="s">
        <v>4</v>
      </c>
      <c r="C3" s="12">
        <v>0.35</v>
      </c>
      <c r="D3" s="13">
        <v>0.35</v>
      </c>
      <c r="E3" s="17"/>
    </row>
    <row r="4" spans="1:5" ht="15.75" customHeight="1">
      <c r="A4" s="17"/>
      <c r="B4" s="3" t="s">
        <v>5</v>
      </c>
      <c r="C4" s="12">
        <v>0</v>
      </c>
      <c r="D4" s="13">
        <v>0</v>
      </c>
      <c r="E4" s="17"/>
    </row>
    <row r="5" spans="1:5" ht="15.75" customHeight="1">
      <c r="A5" s="17"/>
      <c r="B5" s="3" t="s">
        <v>6</v>
      </c>
      <c r="C5" s="12">
        <v>0.05</v>
      </c>
      <c r="D5" s="13">
        <v>0.05</v>
      </c>
      <c r="E5" s="17"/>
    </row>
    <row r="6" spans="1:5" ht="15.75" customHeight="1">
      <c r="A6" s="17"/>
      <c r="B6" s="3" t="s">
        <v>7</v>
      </c>
      <c r="C6" s="12">
        <v>1</v>
      </c>
      <c r="D6" s="13">
        <v>1</v>
      </c>
      <c r="E6" s="17"/>
    </row>
    <row r="7" spans="1:5" ht="15.75" customHeight="1">
      <c r="A7" s="17"/>
      <c r="B7" s="5"/>
      <c r="C7" s="1"/>
      <c r="D7" s="2"/>
      <c r="E7" s="17"/>
    </row>
    <row r="8" spans="1:5" ht="15.75" customHeight="1" thickBot="1">
      <c r="A8" s="17"/>
      <c r="B8" s="6" t="s">
        <v>8</v>
      </c>
      <c r="C8" s="7">
        <f>IF(C3&lt;2*C4,G2,F2)</f>
        <v>0.00017868869302622704</v>
      </c>
      <c r="D8" s="8">
        <f>(D5/3.78*SQRT(D6))/(SQRT((D3-D4)*14.5))</f>
        <v>0.005871650285958668</v>
      </c>
      <c r="E8" s="17"/>
    </row>
    <row r="9" spans="1:5" ht="45" customHeight="1">
      <c r="A9" s="17"/>
      <c r="B9" s="17"/>
      <c r="C9" s="17"/>
      <c r="D9" s="17"/>
      <c r="E9" s="17"/>
    </row>
    <row r="10" spans="1:5" ht="40.5" customHeight="1" thickBot="1">
      <c r="A10" s="17"/>
      <c r="B10" s="18" t="s">
        <v>9</v>
      </c>
      <c r="C10" s="19" t="s">
        <v>1</v>
      </c>
      <c r="D10" s="17"/>
      <c r="E10" s="17"/>
    </row>
    <row r="11" spans="1:7" ht="15.75" customHeight="1" thickBot="1">
      <c r="A11" s="17"/>
      <c r="B11" s="14"/>
      <c r="C11" s="10" t="s">
        <v>2</v>
      </c>
      <c r="D11" s="11" t="s">
        <v>3</v>
      </c>
      <c r="E11" s="17"/>
      <c r="F11" s="15">
        <f>C14*28.3/2/SQRT(C15)*((C12*14.5)+14.7)</f>
        <v>597.0536287062076</v>
      </c>
      <c r="G11" s="15">
        <f>C14*28.3/(SQRT(C15/(((C12-C13)*14.5)*(C13*14.5+14.7))))</f>
        <v>431.86022542021624</v>
      </c>
    </row>
    <row r="12" spans="1:5" ht="15.75">
      <c r="A12" s="17"/>
      <c r="B12" s="4" t="s">
        <v>4</v>
      </c>
      <c r="C12" s="12">
        <v>12</v>
      </c>
      <c r="D12" s="13">
        <v>300</v>
      </c>
      <c r="E12" s="17"/>
    </row>
    <row r="13" spans="1:5" ht="15.75">
      <c r="A13" s="17"/>
      <c r="B13" s="3" t="s">
        <v>5</v>
      </c>
      <c r="C13" s="12">
        <v>1</v>
      </c>
      <c r="D13" s="13">
        <v>200</v>
      </c>
      <c r="E13" s="17"/>
    </row>
    <row r="14" spans="1:5" ht="15.75">
      <c r="A14" s="17"/>
      <c r="B14" s="3" t="s">
        <v>8</v>
      </c>
      <c r="C14" s="12">
        <v>0.2</v>
      </c>
      <c r="D14" s="13">
        <v>2</v>
      </c>
      <c r="E14" s="17"/>
    </row>
    <row r="15" spans="1:5" ht="15.75">
      <c r="A15" s="17"/>
      <c r="B15" s="3" t="s">
        <v>7</v>
      </c>
      <c r="C15" s="12">
        <v>0.8</v>
      </c>
      <c r="D15" s="13">
        <v>1</v>
      </c>
      <c r="E15" s="17"/>
    </row>
    <row r="16" spans="1:5" ht="15.75">
      <c r="A16" s="17"/>
      <c r="B16" s="5"/>
      <c r="C16" s="1"/>
      <c r="D16" s="2"/>
      <c r="E16" s="17"/>
    </row>
    <row r="17" spans="1:5" ht="16.5" thickBot="1">
      <c r="A17" s="17"/>
      <c r="B17" s="6" t="s">
        <v>6</v>
      </c>
      <c r="C17" s="15">
        <f>IF(C12&lt;2*C13,G11,F11)</f>
        <v>597.0536287062076</v>
      </c>
      <c r="D17" s="16">
        <f>(D14/SQRT(D15))*(SQRT((D12-D13)*14.5)*3.78)</f>
        <v>287.87622340165575</v>
      </c>
      <c r="E17" s="17"/>
    </row>
    <row r="18" spans="1:5" ht="57" customHeight="1">
      <c r="A18" s="17"/>
      <c r="B18" s="17"/>
      <c r="C18" s="17"/>
      <c r="D18" s="17"/>
      <c r="E18" s="17"/>
    </row>
  </sheetData>
  <sheetProtection/>
  <printOptions gridLines="1"/>
  <pageMargins left="0.75" right="0.75" top="1" bottom="1" header="0.511811023" footer="0.511811023"/>
  <pageSetup orientation="portrait" paperSize="9" r:id="rId1"/>
  <headerFooter alignWithMargins="0">
    <oddHeader>&amp;C&amp;F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gerald.vos</cp:lastModifiedBy>
  <cp:lastPrinted>1999-12-13T06:54:22Z</cp:lastPrinted>
  <dcterms:created xsi:type="dcterms:W3CDTF">1998-03-04T13:01:29Z</dcterms:created>
  <dcterms:modified xsi:type="dcterms:W3CDTF">2012-04-27T16:46:01Z</dcterms:modified>
  <cp:category/>
  <cp:version/>
  <cp:contentType/>
  <cp:contentStatus/>
</cp:coreProperties>
</file>